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GESTAO_FINANCEIRA\Convenios\Repasses ao Terceiro Setor\2_LAFI\2025\02_Fevereiro\"/>
    </mc:Choice>
  </mc:AlternateContent>
  <xr:revisionPtr revIDLastSave="0" documentId="13_ncr:1_{F212128C-B31E-4A44-A1DB-E0A06D27B496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Municipal" sheetId="1" r:id="rId1"/>
  </sheets>
  <definedNames>
    <definedName name="_xlnm.Print_Area" localSheetId="0">Municipal!$A$1:$M$78</definedName>
    <definedName name="_xlnm.Print_Titles" localSheetId="0">Municipal!$9:$10</definedName>
  </definedNames>
  <calcPr calcId="191029"/>
</workbook>
</file>

<file path=xl/calcChain.xml><?xml version="1.0" encoding="utf-8"?>
<calcChain xmlns="http://schemas.openxmlformats.org/spreadsheetml/2006/main">
  <c r="M45" i="1" l="1"/>
  <c r="M47" i="1"/>
  <c r="M11" i="1"/>
  <c r="M12" i="1"/>
  <c r="M36" i="1" l="1"/>
  <c r="M35" i="1"/>
  <c r="M34" i="1"/>
  <c r="M33" i="1"/>
  <c r="M29" i="1"/>
  <c r="M28" i="1" l="1"/>
  <c r="M23" i="1"/>
  <c r="M22" i="1"/>
  <c r="M15" i="1"/>
  <c r="M14" i="1"/>
  <c r="M37" i="1" l="1"/>
  <c r="M32" i="1" l="1"/>
  <c r="M31" i="1"/>
  <c r="M30" i="1"/>
  <c r="M27" i="1"/>
  <c r="M24" i="1"/>
  <c r="M25" i="1"/>
  <c r="M16" i="1"/>
  <c r="M18" i="1"/>
  <c r="M19" i="1"/>
  <c r="M44" i="1" l="1"/>
  <c r="M26" i="1" l="1"/>
  <c r="M21" i="1"/>
  <c r="M20" i="1"/>
  <c r="M17" i="1"/>
  <c r="M48" i="1" l="1"/>
  <c r="M50" i="1" s="1"/>
  <c r="M13" i="1" l="1"/>
  <c r="M56" i="1" l="1"/>
  <c r="M58" i="1" s="1"/>
  <c r="O40" i="1" l="1"/>
  <c r="N40" i="1"/>
</calcChain>
</file>

<file path=xl/sharedStrings.xml><?xml version="1.0" encoding="utf-8"?>
<sst xmlns="http://schemas.openxmlformats.org/spreadsheetml/2006/main" count="181" uniqueCount="97">
  <si>
    <t>Vínculo Financeiro</t>
  </si>
  <si>
    <t>LANÇAMENTO</t>
  </si>
  <si>
    <t>DOCUMENTO Nº DOC.</t>
  </si>
  <si>
    <t>OFX Nº EXTRATO</t>
  </si>
  <si>
    <t>FORNECEDOR</t>
  </si>
  <si>
    <t>DESPESA RECEITA</t>
  </si>
  <si>
    <t>EMISSÃO</t>
  </si>
  <si>
    <t>PAGTO DEPÓSITO</t>
  </si>
  <si>
    <t>VALOR BRUTO</t>
  </si>
  <si>
    <t>JUROS MULTA</t>
  </si>
  <si>
    <t>DESCONTO</t>
  </si>
  <si>
    <t>LÍQUIDO</t>
  </si>
  <si>
    <t>Relatório Prestação de Contas</t>
  </si>
  <si>
    <t>Débito eletrônico (D)</t>
  </si>
  <si>
    <t>Saldo Inicial do Período R$</t>
  </si>
  <si>
    <t xml:space="preserve">( 1 ) Saldo Anterior Repasses R$ </t>
  </si>
  <si>
    <t>( 2 ) Valores Repassados R$</t>
  </si>
  <si>
    <t>( 03 ) Rendimentos de Aplicação R$</t>
  </si>
  <si>
    <t>( 04 ) Contrapartida R$</t>
  </si>
  <si>
    <t>( = ) Saldo de Créditos Vinculados (1+2+3+4)R$</t>
  </si>
  <si>
    <t>( A ) Pagamentos ( Bruto ) com Repasses R$</t>
  </si>
  <si>
    <t>( B ) Juros pagos com repasses R$</t>
  </si>
  <si>
    <t xml:space="preserve">( C ) Descontos e Retenções ( Repasses ) R$ </t>
  </si>
  <si>
    <t>( - ) Pagamentos ( Líquido ) com Repasses ( A+B-C) R$</t>
  </si>
  <si>
    <t>( - ) Valores Devolvidos R$</t>
  </si>
  <si>
    <t>( = ) Saldo Recursos Vinculados ( D ) R$</t>
  </si>
  <si>
    <t>(5) Saldo Anterior a Devolver na Conta do Repasse (se negativo) ou Saldo de Recursos Próprios da OSC (se positivo) R</t>
  </si>
  <si>
    <t>(6) Depósitos, Devoluções de Saques não Utilizados / Compensações na Conta do Repasse R$</t>
  </si>
  <si>
    <t>(=) Subtotal de Depósitos, Devoluções, Ressarcimentos/Compensações na Conta do Repasse (5+6) R$</t>
  </si>
  <si>
    <t>(=) Saldo Final a Devolver na Conta do Repasse (se negativo) ou Saldo de Recursos Próprios da OSC (se positivo) (E) R$</t>
  </si>
  <si>
    <t>(-) Pagamentos com Recursos Próprios e Compensações na Conta do Repasse R$</t>
  </si>
  <si>
    <t>Saldo de Contas à Pagar</t>
  </si>
  <si>
    <t>Saldo Final no Período (D+E)</t>
  </si>
  <si>
    <t>Total pago com Recursos Próprios não depositado</t>
  </si>
  <si>
    <t>Pagto RP depositado (D)</t>
  </si>
  <si>
    <t>Depósito de Transferência               ( C )</t>
  </si>
  <si>
    <t>Caixa Economica Federal CNPJ 00.360.305/3334-21</t>
  </si>
  <si>
    <t xml:space="preserve">Extrato tarifa </t>
  </si>
  <si>
    <t xml:space="preserve">Entidade: Lar do Anciao Feliz de Ilhabela </t>
  </si>
  <si>
    <t>Prefeitura Municipal da Estancia  Balnearia de Ilhabela CNPJ 46.482.865/0001-32</t>
  </si>
  <si>
    <t xml:space="preserve">Repasse </t>
  </si>
  <si>
    <t>Neuza de Freitas Oliveira Jesus CPF 054.006.018-63</t>
  </si>
  <si>
    <t>Supermercado Ilha da Princesa  CNPJ 50.319.870/0001-74</t>
  </si>
  <si>
    <t xml:space="preserve">Auxiliar adm </t>
  </si>
  <si>
    <t xml:space="preserve"> </t>
  </si>
  <si>
    <t xml:space="preserve">       </t>
  </si>
  <si>
    <t>Vale Alimentação/Refeição (empregados)</t>
  </si>
  <si>
    <t>Pluxee Beneficios Brasil S.A. cnpj 69.034.668/0001-66</t>
  </si>
  <si>
    <t>INSS Empregados (Isenção CEBAS)</t>
  </si>
  <si>
    <t>Ministério da Fazenda CNPJ 00394.460/0058-87</t>
  </si>
  <si>
    <t>IRRF s/ Proventos</t>
  </si>
  <si>
    <t>FGTS CEF CNPJ 00.360.305/0001-04</t>
  </si>
  <si>
    <t>FGTS -Fundo de Garantia</t>
  </si>
  <si>
    <t>Financieira</t>
  </si>
  <si>
    <t>Deposito e transferencia ( C )</t>
  </si>
  <si>
    <t>Lar do Anciao Feliz de Ilhabela CNPJ 50.320.613/0001-84</t>
  </si>
  <si>
    <t>Marcia Rafael de Souza Santos  CPF 119.772.898-86</t>
  </si>
  <si>
    <t xml:space="preserve">Orientador Social </t>
  </si>
  <si>
    <t>Driele Aparecida do Nascimento CPF 396.890.138-07</t>
  </si>
  <si>
    <t xml:space="preserve">Higiene e limpeza </t>
  </si>
  <si>
    <t xml:space="preserve">  </t>
  </si>
  <si>
    <r>
      <t xml:space="preserve">Unidade: </t>
    </r>
    <r>
      <rPr>
        <sz val="12"/>
        <color theme="1"/>
        <rFont val="Arial"/>
        <family val="2"/>
      </rPr>
      <t>Secretaria de Desenvolvimento Social</t>
    </r>
  </si>
  <si>
    <r>
      <t xml:space="preserve">Instrumento: </t>
    </r>
    <r>
      <rPr>
        <sz val="12"/>
        <color theme="1"/>
        <rFont val="Arial"/>
        <family val="2"/>
      </rPr>
      <t>Termo de Colaboração nº 7 - Ano: 2022</t>
    </r>
  </si>
  <si>
    <r>
      <t xml:space="preserve">Aditivos: </t>
    </r>
    <r>
      <rPr>
        <sz val="12"/>
        <color theme="1"/>
        <rFont val="Arial"/>
        <family val="2"/>
      </rPr>
      <t>ADITIVO VIGÊNCIA E VALOR nº 01</t>
    </r>
  </si>
  <si>
    <t>Auxiliar limp</t>
  </si>
  <si>
    <t>Luciana Sobral Pires Morais CPF 155.128.078-70</t>
  </si>
  <si>
    <t>Coordenador</t>
  </si>
  <si>
    <t>Lani Pinheiro do Nascimento Cruz Bento  CPF 376.642.908-64</t>
  </si>
  <si>
    <t xml:space="preserve">cozinheira </t>
  </si>
  <si>
    <t xml:space="preserve">CX/3334/1292/577520168-6 (Municipal) </t>
  </si>
  <si>
    <t>DaianaKolling06603799960 cnpj 21.285.046/0001-21</t>
  </si>
  <si>
    <t>Auxilio /Vale Transporte</t>
  </si>
  <si>
    <t>Alimentos</t>
  </si>
  <si>
    <t>01/2025</t>
  </si>
  <si>
    <t>Holerite 01/2025</t>
  </si>
  <si>
    <t>Empresa de Onibus Passaro Marron S/A CNPJ61.563.557/0001-25</t>
  </si>
  <si>
    <t>02/2025</t>
  </si>
  <si>
    <t>Nota Fiscal 04466226</t>
  </si>
  <si>
    <t>25/02/20258</t>
  </si>
  <si>
    <t>Holerite 02/2025</t>
  </si>
  <si>
    <t>Recibo 597894-4</t>
  </si>
  <si>
    <t xml:space="preserve">rendimento </t>
  </si>
  <si>
    <t xml:space="preserve">Financeiro </t>
  </si>
  <si>
    <t>Darf6304933-0</t>
  </si>
  <si>
    <t>Nota Fiscal 027858</t>
  </si>
  <si>
    <t>nota fiscal 151.937</t>
  </si>
  <si>
    <t>nota fiscal 151.938</t>
  </si>
  <si>
    <t>nota fiscal 151.939</t>
  </si>
  <si>
    <t>Período: 07/02/2024 a 10/03/2025</t>
  </si>
  <si>
    <t>Nota Fiscal 6.555</t>
  </si>
  <si>
    <t>Nota Fiscal 42.810</t>
  </si>
  <si>
    <t>Banca Info LTDA
 CNPJ: 36.756.134/0001-84</t>
  </si>
  <si>
    <t>JRRS Comercial LTDA
CPNJ: 42.405.825/0001-36</t>
  </si>
  <si>
    <t>Material de Expediente</t>
  </si>
  <si>
    <t xml:space="preserve">Recibo de férias </t>
  </si>
  <si>
    <t>Guia FGTS - 06793-0</t>
  </si>
  <si>
    <t>Higiene e limpeza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</si>
</sst>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4" tint="-0.49998474074526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/>
    <xf numFmtId="4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5" fillId="0" borderId="0" xfId="0" applyFont="1"/>
    <xf numFmtId="44" fontId="5" fillId="0" borderId="0" xfId="0" applyNumberFormat="1" applyFont="1"/>
    <xf numFmtId="164" fontId="5" fillId="0" borderId="0" xfId="0" applyNumberFormat="1" applyFo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44" fontId="3" fillId="0" borderId="0" xfId="0" applyNumberFormat="1" applyFont="1" applyAlignment="1">
      <alignment vertical="center"/>
    </xf>
    <xf numFmtId="44" fontId="1" fillId="0" borderId="0" xfId="1" applyFont="1"/>
    <xf numFmtId="0" fontId="1" fillId="0" borderId="0" xfId="0" applyFont="1" applyAlignment="1">
      <alignment vertical="center"/>
    </xf>
    <xf numFmtId="49" fontId="1" fillId="0" borderId="0" xfId="0" applyNumberFormat="1" applyFont="1"/>
    <xf numFmtId="44" fontId="4" fillId="0" borderId="0" xfId="0" applyNumberFormat="1" applyFont="1" applyAlignment="1">
      <alignment vertical="center"/>
    </xf>
    <xf numFmtId="16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4" fontId="3" fillId="0" borderId="0" xfId="0" applyNumberFormat="1" applyFont="1" applyAlignment="1">
      <alignment horizontal="center" vertical="center" wrapText="1"/>
    </xf>
    <xf numFmtId="49" fontId="4" fillId="0" borderId="0" xfId="0" applyNumberFormat="1" applyFont="1" applyAlignment="1">
      <alignment vertical="center"/>
    </xf>
    <xf numFmtId="49" fontId="4" fillId="0" borderId="0" xfId="0" applyNumberFormat="1" applyFont="1" applyAlignment="1">
      <alignment horizontal="left" vertical="center"/>
    </xf>
    <xf numFmtId="49" fontId="5" fillId="0" borderId="0" xfId="0" applyNumberFormat="1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44" fontId="5" fillId="0" borderId="0" xfId="1" applyFont="1"/>
    <xf numFmtId="0" fontId="5" fillId="0" borderId="0" xfId="0" applyFont="1" applyBorder="1"/>
    <xf numFmtId="44" fontId="3" fillId="0" borderId="0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1" fillId="0" borderId="1" xfId="0" applyNumberFormat="1" applyFont="1" applyBorder="1" applyAlignment="1">
      <alignment horizontal="center" vertical="center" wrapText="1"/>
    </xf>
    <xf numFmtId="44" fontId="11" fillId="0" borderId="1" xfId="0" applyNumberFormat="1" applyFont="1" applyBorder="1" applyAlignment="1">
      <alignment horizontal="center" vertical="center" wrapText="1"/>
    </xf>
    <xf numFmtId="44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vertical="center" wrapText="1"/>
    </xf>
    <xf numFmtId="44" fontId="11" fillId="0" borderId="1" xfId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1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4" fontId="12" fillId="2" borderId="1" xfId="1" applyFont="1" applyFill="1" applyBorder="1" applyAlignment="1">
      <alignment horizontal="left" vertical="center" indent="1"/>
    </xf>
    <xf numFmtId="44" fontId="12" fillId="0" borderId="1" xfId="1" applyFont="1" applyBorder="1" applyAlignment="1">
      <alignment horizontal="left" vertical="center" indent="1"/>
    </xf>
    <xf numFmtId="44" fontId="12" fillId="0" borderId="1" xfId="1" applyFont="1" applyBorder="1" applyAlignment="1">
      <alignment vertical="center"/>
    </xf>
    <xf numFmtId="44" fontId="12" fillId="0" borderId="1" xfId="1" applyFont="1" applyBorder="1"/>
    <xf numFmtId="44" fontId="3" fillId="0" borderId="1" xfId="0" applyNumberFormat="1" applyFont="1" applyBorder="1" applyAlignment="1">
      <alignment vertical="center" wrapText="1"/>
    </xf>
    <xf numFmtId="0" fontId="2" fillId="0" borderId="0" xfId="0" applyFont="1"/>
    <xf numFmtId="14" fontId="2" fillId="0" borderId="1" xfId="0" applyNumberFormat="1" applyFont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165" fontId="12" fillId="0" borderId="1" xfId="1" applyNumberFormat="1" applyFont="1" applyBorder="1" applyAlignment="1">
      <alignment horizontal="left" vertical="center" indent="1"/>
    </xf>
    <xf numFmtId="0" fontId="2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2" fillId="2" borderId="2" xfId="0" applyFont="1" applyFill="1" applyBorder="1" applyAlignment="1">
      <alignment horizontal="left" vertical="center"/>
    </xf>
    <xf numFmtId="0" fontId="12" fillId="2" borderId="3" xfId="0" applyFont="1" applyFill="1" applyBorder="1" applyAlignment="1">
      <alignment horizontal="left" vertical="center"/>
    </xf>
    <xf numFmtId="0" fontId="12" fillId="2" borderId="4" xfId="0" applyFont="1" applyFill="1" applyBorder="1" applyAlignment="1">
      <alignment horizontal="left" vertical="center"/>
    </xf>
    <xf numFmtId="16" fontId="12" fillId="2" borderId="2" xfId="0" applyNumberFormat="1" applyFont="1" applyFill="1" applyBorder="1" applyAlignment="1">
      <alignment horizontal="left" vertical="center"/>
    </xf>
    <xf numFmtId="16" fontId="12" fillId="2" borderId="3" xfId="0" applyNumberFormat="1" applyFont="1" applyFill="1" applyBorder="1" applyAlignment="1">
      <alignment horizontal="left" vertical="center"/>
    </xf>
    <xf numFmtId="16" fontId="12" fillId="2" borderId="4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2" fillId="2" borderId="2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2" borderId="2" xfId="0" applyFont="1" applyFill="1" applyBorder="1" applyAlignment="1">
      <alignment vertical="center"/>
    </xf>
    <xf numFmtId="0" fontId="12" fillId="2" borderId="3" xfId="0" applyFont="1" applyFill="1" applyBorder="1" applyAlignment="1">
      <alignment vertical="center"/>
    </xf>
    <xf numFmtId="0" fontId="12" fillId="2" borderId="4" xfId="0" applyFont="1" applyFill="1" applyBorder="1" applyAlignment="1">
      <alignment vertical="center"/>
    </xf>
    <xf numFmtId="0" fontId="12" fillId="2" borderId="2" xfId="0" applyFont="1" applyFill="1" applyBorder="1" applyAlignment="1">
      <alignment horizontal="left"/>
    </xf>
    <xf numFmtId="0" fontId="12" fillId="2" borderId="3" xfId="0" applyFont="1" applyFill="1" applyBorder="1" applyAlignment="1">
      <alignment horizontal="left"/>
    </xf>
    <xf numFmtId="0" fontId="12" fillId="2" borderId="4" xfId="0" applyFont="1" applyFill="1" applyBorder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11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44" fontId="10" fillId="0" borderId="1" xfId="0" applyNumberFormat="1" applyFont="1" applyBorder="1" applyAlignment="1">
      <alignment horizontal="center"/>
    </xf>
  </cellXfs>
  <cellStyles count="4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</cellStyles>
  <dxfs count="0"/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0</xdr:rowOff>
    </xdr:from>
    <xdr:to>
      <xdr:col>1</xdr:col>
      <xdr:colOff>666749</xdr:colOff>
      <xdr:row>1</xdr:row>
      <xdr:rowOff>8398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0" y="0"/>
          <a:ext cx="1381124" cy="1167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90"/>
  <sheetViews>
    <sheetView tabSelected="1" showWhiteSpace="0" view="pageBreakPreview" zoomScaleNormal="100" zoomScaleSheetLayoutView="100" zoomScalePageLayoutView="85" workbookViewId="0">
      <selection activeCell="A47" sqref="A47:L47"/>
    </sheetView>
  </sheetViews>
  <sheetFormatPr defaultColWidth="9.140625" defaultRowHeight="15.75" customHeight="1" x14ac:dyDescent="0.2"/>
  <cols>
    <col min="1" max="1" width="13.42578125" style="1" customWidth="1"/>
    <col min="2" max="2" width="13.140625" style="1" customWidth="1"/>
    <col min="3" max="3" width="0.42578125" style="1" hidden="1" customWidth="1"/>
    <col min="4" max="4" width="15.140625" style="13" customWidth="1"/>
    <col min="5" max="5" width="10" style="4" customWidth="1"/>
    <col min="6" max="6" width="27.85546875" style="2" customWidth="1"/>
    <col min="7" max="7" width="19.42578125" style="1" customWidth="1"/>
    <col min="8" max="8" width="14.5703125" style="1" customWidth="1"/>
    <col min="9" max="9" width="13.7109375" style="1" customWidth="1"/>
    <col min="10" max="10" width="15.140625" style="1" customWidth="1"/>
    <col min="11" max="11" width="11.42578125" style="1" bestFit="1" customWidth="1"/>
    <col min="12" max="12" width="17.140625" style="1" customWidth="1"/>
    <col min="13" max="13" width="22" style="11" customWidth="1"/>
    <col min="14" max="14" width="25.85546875" style="1" hidden="1" customWidth="1"/>
    <col min="15" max="15" width="0" style="1" hidden="1" customWidth="1"/>
    <col min="16" max="16384" width="9.140625" style="1"/>
  </cols>
  <sheetData>
    <row r="1" spans="1:13" ht="91.5" customHeight="1" x14ac:dyDescent="0.2">
      <c r="A1" s="88"/>
      <c r="B1" s="88"/>
      <c r="C1" s="28"/>
      <c r="D1" s="87" t="s">
        <v>60</v>
      </c>
      <c r="E1" s="87"/>
      <c r="F1" s="87"/>
      <c r="G1" s="87"/>
      <c r="H1" s="87"/>
      <c r="I1" s="87"/>
      <c r="J1" s="87"/>
      <c r="K1" s="87"/>
      <c r="L1" s="87"/>
      <c r="M1" s="87"/>
    </row>
    <row r="2" spans="1:13" ht="14.25" x14ac:dyDescent="0.2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x14ac:dyDescent="0.2">
      <c r="A3" s="90" t="s">
        <v>61</v>
      </c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</row>
    <row r="4" spans="1:13" x14ac:dyDescent="0.2">
      <c r="A4" s="90" t="s">
        <v>38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</row>
    <row r="5" spans="1:13" x14ac:dyDescent="0.2">
      <c r="A5" s="90" t="s">
        <v>62</v>
      </c>
      <c r="B5" s="90"/>
      <c r="C5" s="90"/>
      <c r="D5" s="90"/>
      <c r="E5" s="90"/>
      <c r="F5" s="90"/>
      <c r="G5" s="90"/>
      <c r="H5" s="90"/>
      <c r="I5" s="90"/>
      <c r="J5" s="90"/>
      <c r="K5" s="90"/>
      <c r="L5" s="90"/>
      <c r="M5" s="90"/>
    </row>
    <row r="6" spans="1:13" x14ac:dyDescent="0.2">
      <c r="A6" s="90" t="s">
        <v>63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</row>
    <row r="7" spans="1:13" x14ac:dyDescent="0.2">
      <c r="A7" s="90" t="s">
        <v>88</v>
      </c>
      <c r="B7" s="90"/>
      <c r="C7" s="90"/>
      <c r="D7" s="90"/>
      <c r="E7" s="90"/>
      <c r="F7" s="90"/>
      <c r="G7" s="90"/>
      <c r="H7" s="90"/>
      <c r="I7" s="90"/>
      <c r="J7" s="90"/>
      <c r="K7" s="90"/>
      <c r="L7" s="90"/>
      <c r="M7" s="90"/>
    </row>
    <row r="8" spans="1:13" ht="14.25" x14ac:dyDescent="0.2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  <row r="9" spans="1:13" ht="18" x14ac:dyDescent="0.25">
      <c r="A9" s="92" t="s">
        <v>12</v>
      </c>
      <c r="B9" s="92"/>
      <c r="C9" s="92"/>
      <c r="D9" s="92"/>
      <c r="E9" s="92"/>
      <c r="F9" s="92"/>
      <c r="G9" s="92"/>
      <c r="H9" s="92"/>
      <c r="I9" s="92"/>
      <c r="J9" s="92"/>
      <c r="K9" s="92"/>
      <c r="L9" s="92"/>
      <c r="M9" s="92"/>
    </row>
    <row r="10" spans="1:13" s="12" customFormat="1" ht="25.5" x14ac:dyDescent="0.25">
      <c r="A10" s="29" t="s">
        <v>0</v>
      </c>
      <c r="B10" s="89" t="s">
        <v>1</v>
      </c>
      <c r="C10" s="89"/>
      <c r="D10" s="30" t="s">
        <v>2</v>
      </c>
      <c r="E10" s="31" t="s">
        <v>3</v>
      </c>
      <c r="F10" s="32" t="s">
        <v>4</v>
      </c>
      <c r="G10" s="33" t="s">
        <v>5</v>
      </c>
      <c r="H10" s="33" t="s">
        <v>6</v>
      </c>
      <c r="I10" s="33" t="s">
        <v>7</v>
      </c>
      <c r="J10" s="33" t="s">
        <v>8</v>
      </c>
      <c r="K10" s="33" t="s">
        <v>9</v>
      </c>
      <c r="L10" s="33" t="s">
        <v>10</v>
      </c>
      <c r="M10" s="34" t="s">
        <v>11</v>
      </c>
    </row>
    <row r="11" spans="1:13" s="12" customFormat="1" ht="38.25" x14ac:dyDescent="0.25">
      <c r="A11" s="55" t="s">
        <v>69</v>
      </c>
      <c r="B11" s="83" t="s">
        <v>13</v>
      </c>
      <c r="C11" s="83"/>
      <c r="D11" s="59" t="s">
        <v>89</v>
      </c>
      <c r="E11" s="56">
        <v>101112</v>
      </c>
      <c r="F11" s="37" t="s">
        <v>91</v>
      </c>
      <c r="G11" s="60" t="s">
        <v>93</v>
      </c>
      <c r="H11" s="57">
        <v>45698</v>
      </c>
      <c r="I11" s="57">
        <v>45698</v>
      </c>
      <c r="J11" s="58">
        <v>114.9</v>
      </c>
      <c r="K11" s="58">
        <v>0</v>
      </c>
      <c r="L11" s="58">
        <v>0</v>
      </c>
      <c r="M11" s="40">
        <f t="shared" ref="M11:M19" si="0">J11+K11-L11</f>
        <v>114.9</v>
      </c>
    </row>
    <row r="12" spans="1:13" s="12" customFormat="1" ht="38.25" x14ac:dyDescent="0.25">
      <c r="A12" s="55" t="s">
        <v>69</v>
      </c>
      <c r="B12" s="83" t="s">
        <v>13</v>
      </c>
      <c r="C12" s="83"/>
      <c r="D12" s="59" t="s">
        <v>90</v>
      </c>
      <c r="E12" s="56">
        <v>101113</v>
      </c>
      <c r="F12" s="37" t="s">
        <v>92</v>
      </c>
      <c r="G12" s="60" t="s">
        <v>93</v>
      </c>
      <c r="H12" s="57">
        <v>45703</v>
      </c>
      <c r="I12" s="57">
        <v>45698</v>
      </c>
      <c r="J12" s="58">
        <v>673.8</v>
      </c>
      <c r="K12" s="58">
        <v>0</v>
      </c>
      <c r="L12" s="58">
        <v>0</v>
      </c>
      <c r="M12" s="40">
        <f t="shared" si="0"/>
        <v>673.8</v>
      </c>
    </row>
    <row r="13" spans="1:13" s="3" customFormat="1" ht="57" customHeight="1" x14ac:dyDescent="0.2">
      <c r="A13" s="55" t="s">
        <v>69</v>
      </c>
      <c r="B13" s="75" t="s">
        <v>40</v>
      </c>
      <c r="C13" s="76"/>
      <c r="D13" s="35" t="s">
        <v>76</v>
      </c>
      <c r="E13" s="36">
        <v>1</v>
      </c>
      <c r="F13" s="37" t="s">
        <v>39</v>
      </c>
      <c r="G13" s="60"/>
      <c r="H13" s="38">
        <v>45707</v>
      </c>
      <c r="I13" s="57">
        <v>45707</v>
      </c>
      <c r="J13" s="39">
        <v>22924</v>
      </c>
      <c r="K13" s="39">
        <v>0</v>
      </c>
      <c r="L13" s="39">
        <v>0</v>
      </c>
      <c r="M13" s="40">
        <f t="shared" si="0"/>
        <v>22924</v>
      </c>
    </row>
    <row r="14" spans="1:13" s="54" customFormat="1" ht="57" customHeight="1" x14ac:dyDescent="0.2">
      <c r="A14" s="55" t="s">
        <v>69</v>
      </c>
      <c r="B14" s="83" t="s">
        <v>13</v>
      </c>
      <c r="C14" s="83"/>
      <c r="D14" s="59" t="s">
        <v>77</v>
      </c>
      <c r="E14" s="56">
        <v>241502</v>
      </c>
      <c r="F14" s="37" t="s">
        <v>47</v>
      </c>
      <c r="G14" s="60" t="s">
        <v>46</v>
      </c>
      <c r="H14" s="57">
        <v>45713</v>
      </c>
      <c r="I14" s="57">
        <v>45712</v>
      </c>
      <c r="J14" s="58">
        <v>1407</v>
      </c>
      <c r="K14" s="58">
        <v>0</v>
      </c>
      <c r="L14" s="58">
        <v>0</v>
      </c>
      <c r="M14" s="40">
        <f t="shared" si="0"/>
        <v>1407</v>
      </c>
    </row>
    <row r="15" spans="1:13" s="54" customFormat="1" ht="57" customHeight="1" x14ac:dyDescent="0.2">
      <c r="A15" s="55" t="s">
        <v>69</v>
      </c>
      <c r="B15" s="75" t="s">
        <v>34</v>
      </c>
      <c r="C15" s="76"/>
      <c r="D15" s="59" t="s">
        <v>37</v>
      </c>
      <c r="E15" s="60">
        <v>0</v>
      </c>
      <c r="F15" s="37" t="s">
        <v>36</v>
      </c>
      <c r="G15" s="60" t="s">
        <v>53</v>
      </c>
      <c r="H15" s="57" t="s">
        <v>78</v>
      </c>
      <c r="I15" s="57" t="s">
        <v>78</v>
      </c>
      <c r="J15" s="58">
        <v>69</v>
      </c>
      <c r="K15" s="58">
        <v>0</v>
      </c>
      <c r="L15" s="58">
        <v>0</v>
      </c>
      <c r="M15" s="40">
        <f t="shared" si="0"/>
        <v>69</v>
      </c>
    </row>
    <row r="16" spans="1:13" s="3" customFormat="1" ht="57" customHeight="1" x14ac:dyDescent="0.2">
      <c r="A16" s="55" t="s">
        <v>69</v>
      </c>
      <c r="B16" s="41" t="s">
        <v>13</v>
      </c>
      <c r="C16" s="42"/>
      <c r="D16" s="43" t="s">
        <v>79</v>
      </c>
      <c r="E16" s="44">
        <v>842154</v>
      </c>
      <c r="F16" s="37" t="s">
        <v>58</v>
      </c>
      <c r="G16" s="60" t="s">
        <v>64</v>
      </c>
      <c r="H16" s="38">
        <v>45714</v>
      </c>
      <c r="I16" s="38">
        <v>45716</v>
      </c>
      <c r="J16" s="39">
        <v>1715</v>
      </c>
      <c r="K16" s="39">
        <v>0</v>
      </c>
      <c r="L16" s="39">
        <v>224.73</v>
      </c>
      <c r="M16" s="40">
        <f t="shared" si="0"/>
        <v>1490.27</v>
      </c>
    </row>
    <row r="17" spans="1:13" s="3" customFormat="1" ht="57" customHeight="1" x14ac:dyDescent="0.2">
      <c r="A17" s="55" t="s">
        <v>69</v>
      </c>
      <c r="B17" s="75" t="s">
        <v>34</v>
      </c>
      <c r="C17" s="76"/>
      <c r="D17" s="43" t="s">
        <v>37</v>
      </c>
      <c r="E17" s="60">
        <v>842154</v>
      </c>
      <c r="F17" s="37" t="s">
        <v>36</v>
      </c>
      <c r="G17" s="60" t="s">
        <v>53</v>
      </c>
      <c r="H17" s="57">
        <v>45716</v>
      </c>
      <c r="I17" s="57">
        <v>45716</v>
      </c>
      <c r="J17" s="39">
        <v>12</v>
      </c>
      <c r="K17" s="39">
        <v>0</v>
      </c>
      <c r="L17" s="39">
        <v>0</v>
      </c>
      <c r="M17" s="40">
        <f t="shared" si="0"/>
        <v>12</v>
      </c>
    </row>
    <row r="18" spans="1:13" s="54" customFormat="1" ht="57" customHeight="1" x14ac:dyDescent="0.2">
      <c r="A18" s="55" t="s">
        <v>69</v>
      </c>
      <c r="B18" s="61" t="s">
        <v>13</v>
      </c>
      <c r="C18" s="62"/>
      <c r="D18" s="59" t="s">
        <v>79</v>
      </c>
      <c r="E18" s="60">
        <v>971207</v>
      </c>
      <c r="F18" s="49" t="s">
        <v>67</v>
      </c>
      <c r="G18" s="60" t="s">
        <v>68</v>
      </c>
      <c r="H18" s="57">
        <v>45714</v>
      </c>
      <c r="I18" s="57">
        <v>45716</v>
      </c>
      <c r="J18" s="58">
        <v>1771.62</v>
      </c>
      <c r="K18" s="58">
        <v>0</v>
      </c>
      <c r="L18" s="58">
        <v>214.54</v>
      </c>
      <c r="M18" s="40">
        <f t="shared" si="0"/>
        <v>1557.08</v>
      </c>
    </row>
    <row r="19" spans="1:13" s="54" customFormat="1" ht="57" customHeight="1" x14ac:dyDescent="0.2">
      <c r="A19" s="55" t="s">
        <v>69</v>
      </c>
      <c r="B19" s="75" t="s">
        <v>34</v>
      </c>
      <c r="C19" s="76"/>
      <c r="D19" s="59" t="s">
        <v>37</v>
      </c>
      <c r="E19" s="60">
        <v>971207</v>
      </c>
      <c r="F19" s="37" t="s">
        <v>36</v>
      </c>
      <c r="G19" s="60" t="s">
        <v>53</v>
      </c>
      <c r="H19" s="57">
        <v>45716</v>
      </c>
      <c r="I19" s="57">
        <v>45716</v>
      </c>
      <c r="J19" s="58">
        <v>12</v>
      </c>
      <c r="K19" s="58">
        <v>0</v>
      </c>
      <c r="L19" s="58">
        <v>0</v>
      </c>
      <c r="M19" s="40">
        <f t="shared" si="0"/>
        <v>12</v>
      </c>
    </row>
    <row r="20" spans="1:13" s="3" customFormat="1" ht="57" customHeight="1" x14ac:dyDescent="0.2">
      <c r="A20" s="55" t="s">
        <v>69</v>
      </c>
      <c r="B20" s="41" t="s">
        <v>13</v>
      </c>
      <c r="C20" s="42"/>
      <c r="D20" s="59" t="s">
        <v>79</v>
      </c>
      <c r="E20" s="44">
        <v>28420</v>
      </c>
      <c r="F20" s="37" t="s">
        <v>65</v>
      </c>
      <c r="G20" s="60" t="s">
        <v>66</v>
      </c>
      <c r="H20" s="57">
        <v>45714</v>
      </c>
      <c r="I20" s="57">
        <v>45716</v>
      </c>
      <c r="J20" s="39">
        <v>4843.83</v>
      </c>
      <c r="K20" s="39">
        <v>0</v>
      </c>
      <c r="L20" s="39">
        <v>671.57</v>
      </c>
      <c r="M20" s="40">
        <f t="shared" ref="M20:M32" si="1">J20+K20-L20</f>
        <v>4172.26</v>
      </c>
    </row>
    <row r="21" spans="1:13" s="3" customFormat="1" ht="57" customHeight="1" x14ac:dyDescent="0.2">
      <c r="A21" s="55" t="s">
        <v>69</v>
      </c>
      <c r="B21" s="75" t="s">
        <v>34</v>
      </c>
      <c r="C21" s="76"/>
      <c r="D21" s="43" t="s">
        <v>37</v>
      </c>
      <c r="E21" s="60">
        <v>28420</v>
      </c>
      <c r="F21" s="37" t="s">
        <v>36</v>
      </c>
      <c r="G21" s="60" t="s">
        <v>53</v>
      </c>
      <c r="H21" s="57">
        <v>45716</v>
      </c>
      <c r="I21" s="57">
        <v>45716</v>
      </c>
      <c r="J21" s="39">
        <v>12</v>
      </c>
      <c r="K21" s="39">
        <v>0</v>
      </c>
      <c r="L21" s="39">
        <v>0</v>
      </c>
      <c r="M21" s="40">
        <f t="shared" si="1"/>
        <v>12</v>
      </c>
    </row>
    <row r="22" spans="1:13" s="54" customFormat="1" ht="57" customHeight="1" x14ac:dyDescent="0.2">
      <c r="A22" s="55" t="s">
        <v>69</v>
      </c>
      <c r="B22" s="75" t="s">
        <v>13</v>
      </c>
      <c r="C22" s="76"/>
      <c r="D22" s="59" t="s">
        <v>79</v>
      </c>
      <c r="E22" s="60">
        <v>89900</v>
      </c>
      <c r="F22" s="37" t="s">
        <v>56</v>
      </c>
      <c r="G22" s="60" t="s">
        <v>57</v>
      </c>
      <c r="H22" s="57">
        <v>45714</v>
      </c>
      <c r="I22" s="57">
        <v>45716</v>
      </c>
      <c r="J22" s="58">
        <v>1790.12</v>
      </c>
      <c r="K22" s="58">
        <v>0</v>
      </c>
      <c r="L22" s="58">
        <v>136.74</v>
      </c>
      <c r="M22" s="40">
        <f t="shared" ref="M22:M23" si="2">J22+K22-L22</f>
        <v>1653.3799999999999</v>
      </c>
    </row>
    <row r="23" spans="1:13" s="54" customFormat="1" ht="57" customHeight="1" x14ac:dyDescent="0.2">
      <c r="A23" s="55" t="s">
        <v>69</v>
      </c>
      <c r="B23" s="75" t="s">
        <v>34</v>
      </c>
      <c r="C23" s="76"/>
      <c r="D23" s="59" t="s">
        <v>37</v>
      </c>
      <c r="E23" s="60">
        <v>89900</v>
      </c>
      <c r="F23" s="37" t="s">
        <v>36</v>
      </c>
      <c r="G23" s="60" t="s">
        <v>53</v>
      </c>
      <c r="H23" s="57">
        <v>45716</v>
      </c>
      <c r="I23" s="57">
        <v>45716</v>
      </c>
      <c r="J23" s="58">
        <v>12</v>
      </c>
      <c r="K23" s="58">
        <v>0</v>
      </c>
      <c r="L23" s="58">
        <v>0</v>
      </c>
      <c r="M23" s="40">
        <f t="shared" si="2"/>
        <v>12</v>
      </c>
    </row>
    <row r="24" spans="1:13" s="54" customFormat="1" ht="57" customHeight="1" x14ac:dyDescent="0.2">
      <c r="A24" s="55" t="s">
        <v>69</v>
      </c>
      <c r="B24" s="61" t="s">
        <v>13</v>
      </c>
      <c r="C24" s="62"/>
      <c r="D24" s="59" t="s">
        <v>74</v>
      </c>
      <c r="E24" s="60">
        <v>178201</v>
      </c>
      <c r="F24" s="37" t="s">
        <v>41</v>
      </c>
      <c r="G24" s="60" t="s">
        <v>43</v>
      </c>
      <c r="H24" s="57">
        <v>45714</v>
      </c>
      <c r="I24" s="57">
        <v>45716</v>
      </c>
      <c r="J24" s="58">
        <v>2612.9299999999998</v>
      </c>
      <c r="K24" s="58">
        <v>0</v>
      </c>
      <c r="L24" s="58">
        <v>197.1</v>
      </c>
      <c r="M24" s="40">
        <f t="shared" ref="M24" si="3">J24+K24-L24</f>
        <v>2415.83</v>
      </c>
    </row>
    <row r="25" spans="1:13" s="54" customFormat="1" ht="57" customHeight="1" x14ac:dyDescent="0.2">
      <c r="A25" s="55" t="s">
        <v>69</v>
      </c>
      <c r="B25" s="75" t="s">
        <v>34</v>
      </c>
      <c r="C25" s="76"/>
      <c r="D25" s="59" t="s">
        <v>37</v>
      </c>
      <c r="E25" s="60">
        <v>178201</v>
      </c>
      <c r="F25" s="37" t="s">
        <v>36</v>
      </c>
      <c r="G25" s="60" t="s">
        <v>53</v>
      </c>
      <c r="H25" s="57">
        <v>45716</v>
      </c>
      <c r="I25" s="57">
        <v>45716</v>
      </c>
      <c r="J25" s="58">
        <v>12</v>
      </c>
      <c r="K25" s="58">
        <v>0</v>
      </c>
      <c r="L25" s="58">
        <v>0</v>
      </c>
      <c r="M25" s="40">
        <f t="shared" ref="M25" si="4">J25+K25-L25</f>
        <v>12</v>
      </c>
    </row>
    <row r="26" spans="1:13" s="3" customFormat="1" ht="57" customHeight="1" x14ac:dyDescent="0.2">
      <c r="A26" s="55" t="s">
        <v>69</v>
      </c>
      <c r="B26" s="75" t="s">
        <v>13</v>
      </c>
      <c r="C26" s="76"/>
      <c r="D26" s="59" t="s">
        <v>94</v>
      </c>
      <c r="E26" s="44">
        <v>272388</v>
      </c>
      <c r="F26" s="49" t="s">
        <v>67</v>
      </c>
      <c r="G26" s="60" t="s">
        <v>68</v>
      </c>
      <c r="H26" s="57">
        <v>45714</v>
      </c>
      <c r="I26" s="57">
        <v>45716</v>
      </c>
      <c r="J26" s="39">
        <v>2200.48</v>
      </c>
      <c r="K26" s="39">
        <v>0</v>
      </c>
      <c r="L26" s="39">
        <v>175.27</v>
      </c>
      <c r="M26" s="40">
        <f t="shared" si="1"/>
        <v>2025.21</v>
      </c>
    </row>
    <row r="27" spans="1:13" s="3" customFormat="1" ht="57" customHeight="1" x14ac:dyDescent="0.2">
      <c r="A27" s="55" t="s">
        <v>69</v>
      </c>
      <c r="B27" s="75" t="s">
        <v>34</v>
      </c>
      <c r="C27" s="76"/>
      <c r="D27" s="59" t="s">
        <v>37</v>
      </c>
      <c r="E27" s="60">
        <v>272388</v>
      </c>
      <c r="F27" s="37" t="s">
        <v>36</v>
      </c>
      <c r="G27" s="60" t="s">
        <v>53</v>
      </c>
      <c r="H27" s="57">
        <v>45716</v>
      </c>
      <c r="I27" s="57">
        <v>45716</v>
      </c>
      <c r="J27" s="58">
        <v>12</v>
      </c>
      <c r="K27" s="58">
        <v>0</v>
      </c>
      <c r="L27" s="58">
        <v>0</v>
      </c>
      <c r="M27" s="40">
        <f t="shared" si="1"/>
        <v>12</v>
      </c>
    </row>
    <row r="28" spans="1:13" s="54" customFormat="1" ht="57" customHeight="1" x14ac:dyDescent="0.2">
      <c r="A28" s="55" t="s">
        <v>69</v>
      </c>
      <c r="B28" s="75" t="s">
        <v>34</v>
      </c>
      <c r="C28" s="76"/>
      <c r="D28" s="59" t="s">
        <v>80</v>
      </c>
      <c r="E28" s="60">
        <v>281111</v>
      </c>
      <c r="F28" s="37" t="s">
        <v>75</v>
      </c>
      <c r="G28" s="60" t="s">
        <v>71</v>
      </c>
      <c r="H28" s="57">
        <v>45719</v>
      </c>
      <c r="I28" s="57">
        <v>45716</v>
      </c>
      <c r="J28" s="58">
        <v>279.3</v>
      </c>
      <c r="K28" s="58">
        <v>0</v>
      </c>
      <c r="L28" s="58">
        <v>0</v>
      </c>
      <c r="M28" s="40">
        <f t="shared" ref="M28:M29" si="5">J28+K28-L28</f>
        <v>279.3</v>
      </c>
    </row>
    <row r="29" spans="1:13" s="54" customFormat="1" ht="57" customHeight="1" x14ac:dyDescent="0.2">
      <c r="A29" s="55" t="s">
        <v>69</v>
      </c>
      <c r="B29" s="75" t="s">
        <v>81</v>
      </c>
      <c r="C29" s="76"/>
      <c r="D29" s="59" t="s">
        <v>37</v>
      </c>
      <c r="E29" s="56"/>
      <c r="F29" s="37" t="s">
        <v>36</v>
      </c>
      <c r="G29" s="60" t="s">
        <v>82</v>
      </c>
      <c r="H29" s="57">
        <v>45716</v>
      </c>
      <c r="I29" s="57">
        <v>45716</v>
      </c>
      <c r="J29" s="58">
        <v>113.18</v>
      </c>
      <c r="K29" s="58">
        <v>0</v>
      </c>
      <c r="L29" s="58">
        <v>0</v>
      </c>
      <c r="M29" s="40">
        <f t="shared" si="5"/>
        <v>113.18</v>
      </c>
    </row>
    <row r="30" spans="1:13" s="3" customFormat="1" ht="57" customHeight="1" x14ac:dyDescent="0.2">
      <c r="A30" s="55" t="s">
        <v>69</v>
      </c>
      <c r="B30" s="83" t="s">
        <v>13</v>
      </c>
      <c r="C30" s="83"/>
      <c r="D30" s="59" t="s">
        <v>83</v>
      </c>
      <c r="E30" s="60">
        <v>51458</v>
      </c>
      <c r="F30" s="37" t="s">
        <v>49</v>
      </c>
      <c r="G30" s="60" t="s">
        <v>48</v>
      </c>
      <c r="H30" s="57">
        <v>45714</v>
      </c>
      <c r="I30" s="57">
        <v>45721</v>
      </c>
      <c r="J30" s="58">
        <v>974.69</v>
      </c>
      <c r="K30" s="58">
        <v>0</v>
      </c>
      <c r="L30" s="58">
        <v>0</v>
      </c>
      <c r="M30" s="40">
        <f t="shared" si="1"/>
        <v>974.69</v>
      </c>
    </row>
    <row r="31" spans="1:13" s="3" customFormat="1" ht="57" customHeight="1" x14ac:dyDescent="0.2">
      <c r="A31" s="55" t="s">
        <v>69</v>
      </c>
      <c r="B31" s="83" t="s">
        <v>13</v>
      </c>
      <c r="C31" s="83"/>
      <c r="D31" s="59" t="s">
        <v>83</v>
      </c>
      <c r="E31" s="60">
        <v>51458</v>
      </c>
      <c r="F31" s="37" t="s">
        <v>49</v>
      </c>
      <c r="G31" s="60" t="s">
        <v>50</v>
      </c>
      <c r="H31" s="57">
        <v>45714</v>
      </c>
      <c r="I31" s="57">
        <v>45721</v>
      </c>
      <c r="J31" s="58">
        <v>221.99</v>
      </c>
      <c r="K31" s="58">
        <v>0</v>
      </c>
      <c r="L31" s="58">
        <v>0</v>
      </c>
      <c r="M31" s="40">
        <f t="shared" si="1"/>
        <v>221.99</v>
      </c>
    </row>
    <row r="32" spans="1:13" s="3" customFormat="1" ht="57" customHeight="1" x14ac:dyDescent="0.2">
      <c r="A32" s="55" t="s">
        <v>69</v>
      </c>
      <c r="B32" s="75" t="s">
        <v>13</v>
      </c>
      <c r="C32" s="76"/>
      <c r="D32" s="60" t="s">
        <v>95</v>
      </c>
      <c r="E32" s="56">
        <v>51459</v>
      </c>
      <c r="F32" s="37" t="s">
        <v>51</v>
      </c>
      <c r="G32" s="60" t="s">
        <v>52</v>
      </c>
      <c r="H32" s="57">
        <v>45714</v>
      </c>
      <c r="I32" s="57">
        <v>45721</v>
      </c>
      <c r="J32" s="58">
        <v>971.21</v>
      </c>
      <c r="K32" s="58">
        <v>0</v>
      </c>
      <c r="L32" s="58">
        <v>0</v>
      </c>
      <c r="M32" s="40">
        <f t="shared" si="1"/>
        <v>971.21</v>
      </c>
    </row>
    <row r="33" spans="1:15" s="3" customFormat="1" ht="57" customHeight="1" x14ac:dyDescent="0.2">
      <c r="A33" s="55" t="s">
        <v>69</v>
      </c>
      <c r="B33" s="83" t="s">
        <v>13</v>
      </c>
      <c r="C33" s="83"/>
      <c r="D33" s="59" t="s">
        <v>84</v>
      </c>
      <c r="E33" s="56">
        <v>61209</v>
      </c>
      <c r="F33" s="37" t="s">
        <v>70</v>
      </c>
      <c r="G33" s="60" t="s">
        <v>59</v>
      </c>
      <c r="H33" s="57">
        <v>45721</v>
      </c>
      <c r="I33" s="57">
        <v>45721</v>
      </c>
      <c r="J33" s="58">
        <v>28</v>
      </c>
      <c r="K33" s="58">
        <v>0</v>
      </c>
      <c r="L33" s="58">
        <v>0</v>
      </c>
      <c r="M33" s="40">
        <f t="shared" ref="M33" si="6">J33+K33-L33</f>
        <v>28</v>
      </c>
    </row>
    <row r="34" spans="1:15" s="50" customFormat="1" ht="57" customHeight="1" x14ac:dyDescent="0.2">
      <c r="A34" s="55" t="s">
        <v>69</v>
      </c>
      <c r="B34" s="83" t="s">
        <v>13</v>
      </c>
      <c r="C34" s="83"/>
      <c r="D34" s="59" t="s">
        <v>85</v>
      </c>
      <c r="E34" s="52">
        <v>61210</v>
      </c>
      <c r="F34" s="37" t="s">
        <v>42</v>
      </c>
      <c r="G34" s="60" t="s">
        <v>72</v>
      </c>
      <c r="H34" s="57">
        <v>45721</v>
      </c>
      <c r="I34" s="57">
        <v>45722</v>
      </c>
      <c r="J34" s="58">
        <v>2093.08</v>
      </c>
      <c r="K34" s="58">
        <v>0</v>
      </c>
      <c r="L34" s="58">
        <v>0</v>
      </c>
      <c r="M34" s="40">
        <f>J34+K34-L34</f>
        <v>2093.08</v>
      </c>
    </row>
    <row r="35" spans="1:15" s="54" customFormat="1" ht="57" customHeight="1" x14ac:dyDescent="0.2">
      <c r="A35" s="55" t="s">
        <v>69</v>
      </c>
      <c r="B35" s="75" t="s">
        <v>13</v>
      </c>
      <c r="C35" s="76"/>
      <c r="D35" s="59" t="s">
        <v>86</v>
      </c>
      <c r="E35" s="52">
        <v>61210</v>
      </c>
      <c r="F35" s="37" t="s">
        <v>42</v>
      </c>
      <c r="G35" s="60" t="s">
        <v>72</v>
      </c>
      <c r="H35" s="57">
        <v>45721</v>
      </c>
      <c r="I35" s="57">
        <v>45722</v>
      </c>
      <c r="J35" s="58">
        <v>1774.14</v>
      </c>
      <c r="K35" s="58">
        <v>0</v>
      </c>
      <c r="L35" s="58">
        <v>0</v>
      </c>
      <c r="M35" s="40">
        <f>J35+K35-L35</f>
        <v>1774.14</v>
      </c>
    </row>
    <row r="36" spans="1:15" s="3" customFormat="1" ht="57" customHeight="1" x14ac:dyDescent="0.2">
      <c r="A36" s="55" t="s">
        <v>69</v>
      </c>
      <c r="B36" s="75" t="s">
        <v>13</v>
      </c>
      <c r="C36" s="76"/>
      <c r="D36" s="59" t="s">
        <v>87</v>
      </c>
      <c r="E36" s="52">
        <v>61222</v>
      </c>
      <c r="F36" s="37" t="s">
        <v>42</v>
      </c>
      <c r="G36" s="60" t="s">
        <v>96</v>
      </c>
      <c r="H36" s="57">
        <v>45721</v>
      </c>
      <c r="I36" s="57">
        <v>45722</v>
      </c>
      <c r="J36" s="58">
        <v>247.13</v>
      </c>
      <c r="K36" s="58">
        <v>0</v>
      </c>
      <c r="L36" s="58">
        <v>0</v>
      </c>
      <c r="M36" s="40">
        <f>J36+K36-L36</f>
        <v>247.13</v>
      </c>
    </row>
    <row r="37" spans="1:15" s="50" customFormat="1" ht="57" customHeight="1" x14ac:dyDescent="0.2">
      <c r="A37" s="55" t="s">
        <v>69</v>
      </c>
      <c r="B37" s="83" t="s">
        <v>54</v>
      </c>
      <c r="C37" s="83"/>
      <c r="D37" s="59" t="s">
        <v>73</v>
      </c>
      <c r="E37" s="56">
        <v>0</v>
      </c>
      <c r="F37" s="37" t="s">
        <v>55</v>
      </c>
      <c r="G37" s="60" t="s">
        <v>53</v>
      </c>
      <c r="H37" s="51">
        <v>45723</v>
      </c>
      <c r="I37" s="51">
        <v>45723</v>
      </c>
      <c r="J37" s="58">
        <v>141</v>
      </c>
      <c r="K37" s="58">
        <v>0</v>
      </c>
      <c r="L37" s="58">
        <v>0</v>
      </c>
      <c r="M37" s="40">
        <f t="shared" ref="M37" si="7">J37+K37-L37</f>
        <v>141</v>
      </c>
    </row>
    <row r="38" spans="1:15" s="3" customFormat="1" ht="12.75" x14ac:dyDescent="0.2">
      <c r="A38" s="84"/>
      <c r="B38" s="85"/>
      <c r="C38" s="85"/>
      <c r="D38" s="85"/>
      <c r="E38" s="85"/>
      <c r="F38" s="85"/>
      <c r="G38" s="85"/>
      <c r="H38" s="85"/>
      <c r="I38" s="85"/>
      <c r="J38" s="85"/>
      <c r="K38" s="85"/>
      <c r="L38" s="85"/>
      <c r="M38" s="86"/>
    </row>
    <row r="39" spans="1:15" s="3" customFormat="1" ht="15" x14ac:dyDescent="0.25">
      <c r="A39" s="80" t="s">
        <v>14</v>
      </c>
      <c r="B39" s="81"/>
      <c r="C39" s="81"/>
      <c r="D39" s="81"/>
      <c r="E39" s="81"/>
      <c r="F39" s="81"/>
      <c r="G39" s="81"/>
      <c r="H39" s="81"/>
      <c r="I39" s="81"/>
      <c r="J39" s="81"/>
      <c r="K39" s="81"/>
      <c r="L39" s="82"/>
      <c r="M39" s="45">
        <v>16806.990000000002</v>
      </c>
    </row>
    <row r="40" spans="1:15" s="3" customFormat="1" ht="15.6" customHeight="1" x14ac:dyDescent="0.25">
      <c r="A40" s="80" t="s">
        <v>15</v>
      </c>
      <c r="B40" s="81"/>
      <c r="C40" s="81"/>
      <c r="D40" s="81"/>
      <c r="E40" s="81"/>
      <c r="F40" s="81"/>
      <c r="G40" s="81"/>
      <c r="H40" s="81"/>
      <c r="I40" s="81"/>
      <c r="J40" s="81"/>
      <c r="K40" s="81"/>
      <c r="L40" s="82"/>
      <c r="M40" s="45">
        <v>16806.990000000002</v>
      </c>
      <c r="N40" s="21" t="e">
        <f>#REF!</f>
        <v>#REF!</v>
      </c>
      <c r="O40" s="3" t="e">
        <f>#REF!</f>
        <v>#REF!</v>
      </c>
    </row>
    <row r="41" spans="1:15" ht="15" x14ac:dyDescent="0.2">
      <c r="A41" s="64" t="s">
        <v>16</v>
      </c>
      <c r="B41" s="65"/>
      <c r="C41" s="65"/>
      <c r="D41" s="65"/>
      <c r="E41" s="65"/>
      <c r="F41" s="65"/>
      <c r="G41" s="65"/>
      <c r="H41" s="65"/>
      <c r="I41" s="65"/>
      <c r="J41" s="65"/>
      <c r="K41" s="65"/>
      <c r="L41" s="66"/>
      <c r="M41" s="45">
        <v>22924</v>
      </c>
    </row>
    <row r="42" spans="1:15" ht="15" x14ac:dyDescent="0.2">
      <c r="A42" s="64" t="s">
        <v>17</v>
      </c>
      <c r="B42" s="65"/>
      <c r="C42" s="65"/>
      <c r="D42" s="65"/>
      <c r="E42" s="65"/>
      <c r="F42" s="65"/>
      <c r="G42" s="65"/>
      <c r="H42" s="65"/>
      <c r="I42" s="65"/>
      <c r="J42" s="65"/>
      <c r="K42" s="65"/>
      <c r="L42" s="66"/>
      <c r="M42" s="46">
        <v>113.18</v>
      </c>
    </row>
    <row r="43" spans="1:15" ht="15" x14ac:dyDescent="0.2">
      <c r="A43" s="67" t="s">
        <v>18</v>
      </c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9"/>
      <c r="M43" s="46">
        <v>0</v>
      </c>
    </row>
    <row r="44" spans="1:15" ht="15" x14ac:dyDescent="0.2">
      <c r="A44" s="67" t="s">
        <v>19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9"/>
      <c r="M44" s="46">
        <f>M40+M41+M42</f>
        <v>39844.170000000006</v>
      </c>
    </row>
    <row r="45" spans="1:15" ht="15" x14ac:dyDescent="0.2">
      <c r="A45" s="64" t="s">
        <v>20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6"/>
      <c r="M45" s="53">
        <f>SUM(J11:J36)-141-22924-113.18</f>
        <v>23719.220000000008</v>
      </c>
    </row>
    <row r="46" spans="1:15" ht="15" x14ac:dyDescent="0.2">
      <c r="A46" s="64" t="s">
        <v>21</v>
      </c>
      <c r="B46" s="65"/>
      <c r="C46" s="65"/>
      <c r="D46" s="65"/>
      <c r="E46" s="65"/>
      <c r="F46" s="65"/>
      <c r="G46" s="65"/>
      <c r="H46" s="65"/>
      <c r="I46" s="65"/>
      <c r="J46" s="65"/>
      <c r="K46" s="65"/>
      <c r="L46" s="66"/>
      <c r="M46" s="46">
        <v>0</v>
      </c>
    </row>
    <row r="47" spans="1:15" ht="15" x14ac:dyDescent="0.2">
      <c r="A47" s="77" t="s">
        <v>22</v>
      </c>
      <c r="B47" s="78"/>
      <c r="C47" s="78"/>
      <c r="D47" s="78"/>
      <c r="E47" s="78"/>
      <c r="F47" s="78"/>
      <c r="G47" s="78"/>
      <c r="H47" s="78"/>
      <c r="I47" s="78"/>
      <c r="J47" s="78"/>
      <c r="K47" s="78"/>
      <c r="L47" s="79"/>
      <c r="M47" s="46">
        <f>SUM(L11:L37)</f>
        <v>1619.95</v>
      </c>
    </row>
    <row r="48" spans="1:15" ht="15" x14ac:dyDescent="0.2">
      <c r="A48" s="64" t="s">
        <v>23</v>
      </c>
      <c r="B48" s="65"/>
      <c r="C48" s="65"/>
      <c r="D48" s="65"/>
      <c r="E48" s="65"/>
      <c r="F48" s="65"/>
      <c r="G48" s="65"/>
      <c r="H48" s="65"/>
      <c r="I48" s="65"/>
      <c r="J48" s="65"/>
      <c r="K48" s="65"/>
      <c r="L48" s="66"/>
      <c r="M48" s="46">
        <f>M45+M46-M47</f>
        <v>22099.270000000008</v>
      </c>
      <c r="N48" s="1" t="s">
        <v>35</v>
      </c>
    </row>
    <row r="49" spans="1:17" ht="15" x14ac:dyDescent="0.2">
      <c r="A49" s="67" t="s">
        <v>24</v>
      </c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9"/>
      <c r="M49" s="46">
        <v>0</v>
      </c>
      <c r="N49" s="1" t="s">
        <v>34</v>
      </c>
    </row>
    <row r="50" spans="1:17" ht="15" x14ac:dyDescent="0.2">
      <c r="A50" s="67" t="s">
        <v>25</v>
      </c>
      <c r="B50" s="68"/>
      <c r="C50" s="68"/>
      <c r="D50" s="68"/>
      <c r="E50" s="68"/>
      <c r="F50" s="68"/>
      <c r="G50" s="68"/>
      <c r="H50" s="68"/>
      <c r="I50" s="68"/>
      <c r="J50" s="68"/>
      <c r="K50" s="68"/>
      <c r="L50" s="69"/>
      <c r="M50" s="46">
        <f>M44-M48</f>
        <v>17744.899999999998</v>
      </c>
    </row>
    <row r="51" spans="1:17" ht="15" x14ac:dyDescent="0.2">
      <c r="A51" s="72"/>
      <c r="B51" s="73"/>
      <c r="C51" s="73"/>
      <c r="D51" s="73"/>
      <c r="E51" s="73"/>
      <c r="F51" s="73"/>
      <c r="G51" s="73"/>
      <c r="H51" s="73"/>
      <c r="I51" s="73"/>
      <c r="J51" s="73"/>
      <c r="K51" s="73"/>
      <c r="L51" s="73"/>
      <c r="M51" s="74"/>
    </row>
    <row r="52" spans="1:17" ht="15" x14ac:dyDescent="0.2">
      <c r="A52" s="64" t="s">
        <v>26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6"/>
      <c r="M52" s="47">
        <v>0</v>
      </c>
    </row>
    <row r="53" spans="1:17" ht="15" x14ac:dyDescent="0.2">
      <c r="A53" s="64" t="s">
        <v>27</v>
      </c>
      <c r="B53" s="65"/>
      <c r="C53" s="65"/>
      <c r="D53" s="65"/>
      <c r="E53" s="65"/>
      <c r="F53" s="65"/>
      <c r="G53" s="65"/>
      <c r="H53" s="65"/>
      <c r="I53" s="65"/>
      <c r="J53" s="65"/>
      <c r="K53" s="65"/>
      <c r="L53" s="66"/>
      <c r="M53" s="47">
        <v>141</v>
      </c>
    </row>
    <row r="54" spans="1:17" ht="15" x14ac:dyDescent="0.2">
      <c r="A54" s="64" t="s">
        <v>28</v>
      </c>
      <c r="B54" s="65"/>
      <c r="C54" s="65"/>
      <c r="D54" s="65"/>
      <c r="E54" s="65"/>
      <c r="F54" s="65"/>
      <c r="G54" s="65"/>
      <c r="H54" s="65"/>
      <c r="I54" s="65"/>
      <c r="J54" s="65"/>
      <c r="K54" s="65"/>
      <c r="L54" s="66"/>
      <c r="M54" s="47">
        <v>141</v>
      </c>
    </row>
    <row r="55" spans="1:17" ht="15" x14ac:dyDescent="0.2">
      <c r="A55" s="64" t="s">
        <v>30</v>
      </c>
      <c r="B55" s="65"/>
      <c r="C55" s="65"/>
      <c r="D55" s="65"/>
      <c r="E55" s="65"/>
      <c r="F55" s="65"/>
      <c r="G55" s="65"/>
      <c r="H55" s="65"/>
      <c r="I55" s="65"/>
      <c r="J55" s="65"/>
      <c r="K55" s="65"/>
      <c r="L55" s="66"/>
      <c r="M55" s="47">
        <v>141</v>
      </c>
    </row>
    <row r="56" spans="1:17" ht="28.5" customHeight="1" x14ac:dyDescent="0.2">
      <c r="A56" s="64" t="s">
        <v>29</v>
      </c>
      <c r="B56" s="65"/>
      <c r="C56" s="65"/>
      <c r="D56" s="65"/>
      <c r="E56" s="65"/>
      <c r="F56" s="65"/>
      <c r="G56" s="65"/>
      <c r="H56" s="65"/>
      <c r="I56" s="65"/>
      <c r="J56" s="65"/>
      <c r="K56" s="65"/>
      <c r="L56" s="66"/>
      <c r="M56" s="47">
        <f>M54-M55</f>
        <v>0</v>
      </c>
    </row>
    <row r="57" spans="1:17" ht="28.5" customHeight="1" x14ac:dyDescent="0.2">
      <c r="A57" s="72"/>
      <c r="B57" s="73"/>
      <c r="C57" s="73"/>
      <c r="D57" s="73"/>
      <c r="E57" s="73"/>
      <c r="F57" s="73"/>
      <c r="G57" s="73"/>
      <c r="H57" s="73"/>
      <c r="I57" s="73"/>
      <c r="J57" s="73"/>
      <c r="K57" s="73"/>
      <c r="L57" s="73"/>
      <c r="M57" s="74"/>
    </row>
    <row r="58" spans="1:17" ht="28.5" customHeight="1" x14ac:dyDescent="0.25">
      <c r="A58" s="64" t="s">
        <v>32</v>
      </c>
      <c r="B58" s="65"/>
      <c r="C58" s="65"/>
      <c r="D58" s="65"/>
      <c r="E58" s="65"/>
      <c r="F58" s="65"/>
      <c r="G58" s="65"/>
      <c r="H58" s="65"/>
      <c r="I58" s="65"/>
      <c r="J58" s="65"/>
      <c r="K58" s="65"/>
      <c r="L58" s="66"/>
      <c r="M58" s="48">
        <f>M50-M56</f>
        <v>17744.899999999998</v>
      </c>
    </row>
    <row r="59" spans="1:17" ht="17.25" customHeight="1" x14ac:dyDescent="0.25">
      <c r="A59" s="64" t="s">
        <v>31</v>
      </c>
      <c r="B59" s="65"/>
      <c r="C59" s="65"/>
      <c r="D59" s="65"/>
      <c r="E59" s="65"/>
      <c r="F59" s="65"/>
      <c r="G59" s="65"/>
      <c r="H59" s="65"/>
      <c r="I59" s="65"/>
      <c r="J59" s="65"/>
      <c r="K59" s="65"/>
      <c r="L59" s="66"/>
      <c r="M59" s="48">
        <v>0</v>
      </c>
      <c r="P59" s="1" t="s">
        <v>44</v>
      </c>
    </row>
    <row r="60" spans="1:17" ht="19.5" customHeight="1" x14ac:dyDescent="0.25">
      <c r="A60" s="64" t="s">
        <v>33</v>
      </c>
      <c r="B60" s="65"/>
      <c r="C60" s="65"/>
      <c r="D60" s="65"/>
      <c r="E60" s="65"/>
      <c r="F60" s="65"/>
      <c r="G60" s="65"/>
      <c r="H60" s="65"/>
      <c r="I60" s="65"/>
      <c r="J60" s="65"/>
      <c r="K60" s="65"/>
      <c r="L60" s="66"/>
      <c r="M60" s="48">
        <v>0</v>
      </c>
      <c r="Q60" s="1" t="s">
        <v>44</v>
      </c>
    </row>
    <row r="61" spans="1:17" ht="36" customHeight="1" x14ac:dyDescent="0.2">
      <c r="A61" s="15"/>
      <c r="B61" s="9"/>
      <c r="C61" s="22"/>
      <c r="D61" s="16"/>
      <c r="E61" s="17"/>
      <c r="F61" s="6"/>
      <c r="G61" s="5"/>
      <c r="H61" s="5"/>
      <c r="I61" s="5"/>
      <c r="J61" s="5"/>
      <c r="K61" s="5"/>
      <c r="L61" s="5" t="s">
        <v>44</v>
      </c>
      <c r="M61" s="24" t="s">
        <v>45</v>
      </c>
    </row>
    <row r="62" spans="1:17" ht="36" customHeight="1" x14ac:dyDescent="0.2">
      <c r="A62" s="63"/>
      <c r="B62" s="63"/>
      <c r="C62" s="23"/>
      <c r="D62" s="18"/>
      <c r="E62" s="14"/>
      <c r="F62" s="6"/>
      <c r="G62" s="25"/>
      <c r="H62" s="25"/>
      <c r="I62" s="25"/>
      <c r="J62" s="25"/>
      <c r="K62" s="25"/>
      <c r="L62" s="5"/>
      <c r="M62" s="24"/>
    </row>
    <row r="63" spans="1:17" ht="36" customHeight="1" x14ac:dyDescent="0.2">
      <c r="A63" s="8"/>
      <c r="B63" s="8"/>
      <c r="C63" s="8"/>
      <c r="D63" s="19"/>
      <c r="E63" s="14"/>
      <c r="F63" s="6"/>
      <c r="G63" s="26"/>
      <c r="H63" s="27"/>
      <c r="I63" s="25"/>
      <c r="J63" s="26"/>
      <c r="K63" s="27"/>
      <c r="L63" s="5"/>
      <c r="M63" s="24"/>
    </row>
    <row r="64" spans="1:17" ht="36" customHeight="1" x14ac:dyDescent="0.2">
      <c r="A64" s="8"/>
      <c r="B64" s="8"/>
      <c r="C64" s="8"/>
      <c r="D64" s="19"/>
      <c r="E64" s="14"/>
      <c r="F64" s="6"/>
      <c r="G64" s="5"/>
      <c r="H64" s="5"/>
      <c r="I64" s="5"/>
      <c r="J64" s="5"/>
      <c r="K64" s="5"/>
      <c r="L64" s="5"/>
      <c r="M64" s="24"/>
    </row>
    <row r="65" spans="1:13" ht="36" customHeight="1" x14ac:dyDescent="0.2">
      <c r="A65" s="23"/>
      <c r="B65" s="70"/>
      <c r="C65" s="70"/>
      <c r="D65" s="70"/>
      <c r="E65" s="14"/>
      <c r="F65" s="6"/>
      <c r="G65" s="5"/>
      <c r="H65" s="5"/>
      <c r="I65" s="5"/>
      <c r="J65" s="5"/>
      <c r="K65" s="5"/>
      <c r="L65" s="5"/>
      <c r="M65" s="24"/>
    </row>
    <row r="66" spans="1:13" ht="36" customHeight="1" x14ac:dyDescent="0.2">
      <c r="A66" s="15"/>
      <c r="B66" s="9"/>
      <c r="C66" s="22"/>
      <c r="D66" s="16"/>
      <c r="E66" s="17"/>
      <c r="F66" s="6">
        <v>0</v>
      </c>
      <c r="G66" s="5"/>
      <c r="H66" s="5"/>
      <c r="I66" s="5"/>
      <c r="J66" s="5"/>
      <c r="K66" s="5"/>
      <c r="L66" s="5"/>
      <c r="M66" s="24"/>
    </row>
    <row r="67" spans="1:13" ht="36" customHeight="1" x14ac:dyDescent="0.2">
      <c r="A67" s="15"/>
      <c r="B67" s="9"/>
      <c r="C67" s="22"/>
      <c r="D67" s="16"/>
      <c r="E67" s="17"/>
      <c r="F67" s="6"/>
      <c r="G67" s="5"/>
      <c r="H67" s="5"/>
      <c r="I67" s="5"/>
      <c r="J67" s="5"/>
      <c r="K67" s="5"/>
      <c r="L67" s="5"/>
      <c r="M67" s="24"/>
    </row>
    <row r="68" spans="1:13" ht="33.75" customHeight="1" x14ac:dyDescent="0.2">
      <c r="A68" s="15"/>
      <c r="B68" s="9"/>
      <c r="C68" s="22"/>
      <c r="D68" s="16"/>
      <c r="E68" s="17"/>
      <c r="F68" s="6"/>
      <c r="G68" s="5"/>
      <c r="H68" s="5"/>
      <c r="I68" s="5"/>
      <c r="J68" s="5"/>
      <c r="K68" s="5"/>
      <c r="L68" s="5"/>
      <c r="M68" s="24"/>
    </row>
    <row r="69" spans="1:13" ht="26.25" customHeight="1" x14ac:dyDescent="0.2">
      <c r="A69" s="15"/>
      <c r="B69" s="9"/>
      <c r="C69" s="22"/>
      <c r="D69" s="16"/>
      <c r="E69" s="17"/>
      <c r="F69" s="6"/>
      <c r="G69" s="5"/>
      <c r="H69" s="5"/>
      <c r="I69" s="5"/>
      <c r="J69" s="5"/>
      <c r="K69" s="5"/>
      <c r="L69" s="5"/>
      <c r="M69" s="24"/>
    </row>
    <row r="70" spans="1:13" ht="28.5" customHeight="1" x14ac:dyDescent="0.2">
      <c r="A70" s="15"/>
      <c r="B70" s="9"/>
      <c r="C70" s="22"/>
      <c r="D70" s="16"/>
      <c r="E70" s="17"/>
      <c r="F70" s="6"/>
      <c r="G70" s="5"/>
      <c r="H70" s="5"/>
      <c r="I70" s="5"/>
      <c r="J70" s="5"/>
      <c r="K70" s="5"/>
      <c r="L70" s="5"/>
      <c r="M70" s="24"/>
    </row>
    <row r="71" spans="1:13" ht="27" customHeight="1" x14ac:dyDescent="0.2">
      <c r="A71" s="15"/>
      <c r="B71" s="9"/>
      <c r="C71" s="22"/>
      <c r="D71" s="16"/>
      <c r="E71" s="17"/>
      <c r="F71" s="6"/>
      <c r="G71" s="5"/>
      <c r="H71" s="5"/>
      <c r="I71" s="5"/>
      <c r="J71" s="5"/>
      <c r="K71" s="5"/>
      <c r="L71" s="5"/>
      <c r="M71" s="24"/>
    </row>
    <row r="72" spans="1:13" ht="27.75" customHeight="1" x14ac:dyDescent="0.2">
      <c r="A72" s="63"/>
      <c r="B72" s="63"/>
      <c r="C72" s="23"/>
      <c r="D72" s="18"/>
      <c r="E72" s="14"/>
      <c r="F72" s="6"/>
      <c r="G72" s="5"/>
      <c r="H72" s="5"/>
      <c r="I72" s="5"/>
      <c r="J72" s="5"/>
      <c r="K72" s="5"/>
      <c r="L72" s="5"/>
      <c r="M72" s="24"/>
    </row>
    <row r="73" spans="1:13" ht="22.5" customHeight="1" x14ac:dyDescent="0.2">
      <c r="A73" s="22"/>
      <c r="B73" s="71"/>
      <c r="C73" s="71"/>
      <c r="D73" s="71"/>
      <c r="E73" s="10"/>
      <c r="F73" s="6"/>
      <c r="G73" s="5"/>
      <c r="H73" s="5"/>
      <c r="I73" s="5"/>
      <c r="J73" s="5"/>
      <c r="K73" s="5"/>
      <c r="L73" s="5"/>
      <c r="M73" s="24"/>
    </row>
    <row r="74" spans="1:13" ht="15.75" customHeight="1" x14ac:dyDescent="0.2">
      <c r="A74" s="8"/>
      <c r="B74" s="8"/>
      <c r="C74" s="8"/>
      <c r="D74" s="19"/>
      <c r="E74" s="14"/>
      <c r="F74" s="6"/>
      <c r="G74" s="5"/>
      <c r="H74" s="5"/>
      <c r="I74" s="5"/>
      <c r="J74" s="5"/>
      <c r="K74" s="5"/>
      <c r="L74" s="5"/>
      <c r="M74" s="24"/>
    </row>
    <row r="75" spans="1:13" ht="15.75" customHeight="1" x14ac:dyDescent="0.2">
      <c r="A75" s="23"/>
      <c r="B75" s="70"/>
      <c r="C75" s="70"/>
      <c r="D75" s="70"/>
      <c r="E75" s="14"/>
      <c r="F75" s="6"/>
      <c r="G75" s="5"/>
      <c r="H75" s="5"/>
      <c r="I75" s="5"/>
      <c r="J75" s="5"/>
      <c r="K75" s="5"/>
      <c r="L75" s="5"/>
      <c r="M75" s="24"/>
    </row>
    <row r="76" spans="1:13" ht="15.75" customHeight="1" x14ac:dyDescent="0.2">
      <c r="A76" s="15"/>
      <c r="B76" s="9"/>
      <c r="C76" s="22"/>
      <c r="D76" s="16"/>
      <c r="E76" s="17"/>
      <c r="F76" s="6"/>
      <c r="G76" s="5"/>
      <c r="H76" s="5"/>
      <c r="I76" s="5"/>
      <c r="J76" s="5"/>
      <c r="K76" s="5"/>
      <c r="L76" s="5"/>
      <c r="M76" s="24"/>
    </row>
    <row r="77" spans="1:13" ht="15.75" customHeight="1" x14ac:dyDescent="0.2">
      <c r="A77" s="15"/>
      <c r="B77" s="9"/>
      <c r="C77" s="22"/>
      <c r="D77" s="16"/>
      <c r="E77" s="17"/>
      <c r="F77" s="6"/>
      <c r="G77" s="5"/>
      <c r="H77" s="5"/>
      <c r="I77" s="5"/>
      <c r="J77" s="5"/>
      <c r="K77" s="5"/>
      <c r="L77" s="5"/>
      <c r="M77" s="24"/>
    </row>
    <row r="78" spans="1:13" ht="15.75" customHeight="1" x14ac:dyDescent="0.2">
      <c r="A78" s="63"/>
      <c r="B78" s="63"/>
      <c r="C78" s="23"/>
      <c r="D78" s="18"/>
      <c r="E78" s="14"/>
      <c r="F78" s="6"/>
      <c r="G78" s="5"/>
      <c r="H78" s="5"/>
      <c r="I78" s="5"/>
      <c r="J78" s="5"/>
      <c r="K78" s="5"/>
      <c r="L78" s="5"/>
      <c r="M78" s="24"/>
    </row>
    <row r="79" spans="1:13" ht="15.75" customHeight="1" x14ac:dyDescent="0.2">
      <c r="A79" s="5"/>
      <c r="B79" s="5"/>
      <c r="C79" s="5"/>
      <c r="D79" s="20"/>
      <c r="E79" s="7"/>
      <c r="F79" s="6"/>
      <c r="G79" s="5"/>
      <c r="H79" s="5"/>
      <c r="I79" s="5"/>
      <c r="J79" s="5"/>
      <c r="K79" s="5"/>
      <c r="L79" s="5"/>
      <c r="M79" s="24"/>
    </row>
    <row r="80" spans="1:13" ht="15.75" customHeight="1" x14ac:dyDescent="0.2">
      <c r="A80" s="5"/>
      <c r="B80" s="5"/>
      <c r="C80" s="5"/>
      <c r="D80" s="20"/>
      <c r="E80" s="7"/>
      <c r="F80" s="6"/>
      <c r="G80" s="5"/>
      <c r="H80" s="5"/>
      <c r="I80" s="5"/>
      <c r="J80" s="5"/>
      <c r="K80" s="5"/>
      <c r="L80" s="5"/>
      <c r="M80" s="24"/>
    </row>
    <row r="81" spans="1:13" ht="15.75" customHeight="1" x14ac:dyDescent="0.2">
      <c r="A81" s="5"/>
      <c r="B81" s="5"/>
      <c r="C81" s="5"/>
      <c r="D81" s="20"/>
      <c r="E81" s="7"/>
      <c r="F81" s="6"/>
      <c r="G81" s="5"/>
      <c r="H81" s="5"/>
      <c r="I81" s="5"/>
      <c r="J81" s="5"/>
      <c r="K81" s="5"/>
      <c r="L81" s="5"/>
      <c r="M81" s="24"/>
    </row>
    <row r="82" spans="1:13" ht="15.75" customHeight="1" x14ac:dyDescent="0.2">
      <c r="A82" s="5"/>
      <c r="B82" s="5"/>
      <c r="C82" s="5"/>
      <c r="D82" s="20"/>
      <c r="E82" s="7"/>
      <c r="F82" s="6"/>
      <c r="G82" s="5"/>
      <c r="H82" s="5"/>
      <c r="I82" s="5"/>
      <c r="J82" s="5"/>
      <c r="K82" s="5"/>
      <c r="L82" s="5"/>
      <c r="M82" s="24"/>
    </row>
    <row r="83" spans="1:13" ht="15.75" customHeight="1" x14ac:dyDescent="0.2">
      <c r="A83" s="5"/>
      <c r="B83" s="5"/>
      <c r="C83" s="5"/>
      <c r="D83" s="20"/>
      <c r="E83" s="7"/>
      <c r="F83" s="6"/>
    </row>
    <row r="84" spans="1:13" ht="15.75" customHeight="1" x14ac:dyDescent="0.2">
      <c r="A84" s="5"/>
      <c r="B84" s="5"/>
      <c r="C84" s="5"/>
      <c r="D84" s="20"/>
      <c r="E84" s="7"/>
      <c r="F84" s="6"/>
    </row>
    <row r="85" spans="1:13" ht="15.75" customHeight="1" x14ac:dyDescent="0.2">
      <c r="A85" s="5"/>
      <c r="B85" s="5"/>
      <c r="C85" s="5"/>
      <c r="D85" s="20"/>
      <c r="E85" s="7"/>
      <c r="F85" s="6"/>
    </row>
    <row r="86" spans="1:13" ht="15.75" customHeight="1" x14ac:dyDescent="0.2">
      <c r="A86" s="5"/>
      <c r="B86" s="5"/>
      <c r="C86" s="5"/>
      <c r="D86" s="20"/>
      <c r="E86" s="7"/>
      <c r="F86" s="6"/>
    </row>
    <row r="87" spans="1:13" ht="15.75" customHeight="1" x14ac:dyDescent="0.2">
      <c r="A87" s="5"/>
      <c r="B87" s="5"/>
      <c r="C87" s="5"/>
      <c r="D87" s="20"/>
      <c r="E87" s="7"/>
      <c r="F87" s="6"/>
    </row>
    <row r="88" spans="1:13" ht="15.75" customHeight="1" x14ac:dyDescent="0.2">
      <c r="A88" s="5"/>
      <c r="B88" s="5"/>
      <c r="C88" s="5"/>
      <c r="D88" s="20"/>
      <c r="E88" s="7"/>
      <c r="F88" s="6"/>
    </row>
    <row r="89" spans="1:13" ht="15.75" customHeight="1" x14ac:dyDescent="0.2">
      <c r="A89" s="5"/>
      <c r="B89" s="5"/>
      <c r="C89" s="5"/>
      <c r="D89" s="20"/>
      <c r="E89" s="7"/>
      <c r="F89" s="6"/>
    </row>
    <row r="90" spans="1:13" ht="15.75" customHeight="1" x14ac:dyDescent="0.2">
      <c r="A90" s="5"/>
      <c r="B90" s="5"/>
      <c r="C90" s="5"/>
      <c r="D90" s="20"/>
      <c r="E90" s="7"/>
      <c r="F90" s="6"/>
    </row>
  </sheetData>
  <mergeCells count="63">
    <mergeCell ref="B23:C23"/>
    <mergeCell ref="B28:C28"/>
    <mergeCell ref="B11:C11"/>
    <mergeCell ref="B12:C12"/>
    <mergeCell ref="D1:M1"/>
    <mergeCell ref="A1:B1"/>
    <mergeCell ref="B10:C10"/>
    <mergeCell ref="A6:M6"/>
    <mergeCell ref="A2:M2"/>
    <mergeCell ref="A8:M8"/>
    <mergeCell ref="A7:M7"/>
    <mergeCell ref="A3:M3"/>
    <mergeCell ref="A4:M4"/>
    <mergeCell ref="A5:M5"/>
    <mergeCell ref="A9:M9"/>
    <mergeCell ref="A59:L59"/>
    <mergeCell ref="A51:M51"/>
    <mergeCell ref="B17:C17"/>
    <mergeCell ref="B21:C21"/>
    <mergeCell ref="B27:C27"/>
    <mergeCell ref="B31:C31"/>
    <mergeCell ref="B33:C33"/>
    <mergeCell ref="A38:M38"/>
    <mergeCell ref="B26:C26"/>
    <mergeCell ref="B19:C19"/>
    <mergeCell ref="B25:C25"/>
    <mergeCell ref="B30:C30"/>
    <mergeCell ref="B32:C32"/>
    <mergeCell ref="B35:C35"/>
    <mergeCell ref="B37:C37"/>
    <mergeCell ref="B29:C29"/>
    <mergeCell ref="B13:C13"/>
    <mergeCell ref="A45:L45"/>
    <mergeCell ref="A46:L46"/>
    <mergeCell ref="A47:L47"/>
    <mergeCell ref="A54:L54"/>
    <mergeCell ref="A44:L44"/>
    <mergeCell ref="A39:L39"/>
    <mergeCell ref="A43:L43"/>
    <mergeCell ref="A42:L42"/>
    <mergeCell ref="A41:L41"/>
    <mergeCell ref="A40:L40"/>
    <mergeCell ref="B34:C34"/>
    <mergeCell ref="B36:C36"/>
    <mergeCell ref="B14:C14"/>
    <mergeCell ref="B15:C15"/>
    <mergeCell ref="B22:C22"/>
    <mergeCell ref="A78:B78"/>
    <mergeCell ref="A55:L55"/>
    <mergeCell ref="A56:L56"/>
    <mergeCell ref="A48:L48"/>
    <mergeCell ref="A49:L49"/>
    <mergeCell ref="A50:L50"/>
    <mergeCell ref="B75:D75"/>
    <mergeCell ref="B73:D73"/>
    <mergeCell ref="B65:D65"/>
    <mergeCell ref="A72:B72"/>
    <mergeCell ref="A62:B62"/>
    <mergeCell ref="A58:L58"/>
    <mergeCell ref="A57:M57"/>
    <mergeCell ref="A60:L60"/>
    <mergeCell ref="A52:L52"/>
    <mergeCell ref="A53:L53"/>
  </mergeCells>
  <pageMargins left="0.25" right="0.25" top="0.75" bottom="0.75" header="0.3" footer="0.3"/>
  <pageSetup paperSize="9" scale="73" fitToHeight="0" orientation="landscape" r:id="rId1"/>
  <headerFooter>
    <firstHeader>&amp;L&amp;G&amp;C&amp;"Arial,Negrito"&amp;12LAR FELIZTERMO DE COLABORAÇÃO 008/2017SERV. ACOLHIMENTO INSTITUCIONAL NA MODALIDADE CASA LAR</firstHead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Municipal</vt:lpstr>
      <vt:lpstr>Municipal!Area_de_impressao</vt:lpstr>
      <vt:lpstr>Municipal!Titulos_de_impressao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Monique Schivel</dc:creator>
  <cp:keywords/>
  <dc:description/>
  <cp:lastModifiedBy>Eliaquim Inácio Lima de Jesus</cp:lastModifiedBy>
  <cp:revision/>
  <cp:lastPrinted>2025-03-12T18:45:52Z</cp:lastPrinted>
  <dcterms:created xsi:type="dcterms:W3CDTF">2018-02-15T19:09:34Z</dcterms:created>
  <dcterms:modified xsi:type="dcterms:W3CDTF">2025-03-12T18:45:58Z</dcterms:modified>
  <cp:category/>
  <cp:contentStatus/>
</cp:coreProperties>
</file>